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Sheet1" sheetId="1" r:id="rId1"/>
    <sheet name="Sheet2" sheetId="2" r:id="rId2"/>
  </sheets>
  <calcPr calcId="101716"/>
</workbook>
</file>

<file path=xl/calcChain.xml><?xml version="1.0" encoding="utf-8"?>
<calcChain xmlns="http://schemas.openxmlformats.org/spreadsheetml/2006/main">
  <c r="G14" i="1"/>
  <c r="A13" i="2"/>
  <c r="B13"/>
  <c r="C13"/>
  <c r="D13"/>
  <c r="G20" i="1"/>
  <c r="E1" i="2"/>
  <c r="E2"/>
  <c r="G16" i="1"/>
  <c r="E6" i="2"/>
  <c r="B6"/>
  <c r="E7"/>
  <c r="B7"/>
  <c r="E8"/>
  <c r="B8"/>
  <c r="G18" i="1"/>
  <c r="A14" i="2"/>
  <c r="B14"/>
  <c r="C14"/>
  <c r="D14"/>
  <c r="G22" i="1"/>
  <c r="A16" i="2"/>
  <c r="E11"/>
  <c r="B11"/>
  <c r="E10"/>
  <c r="B10"/>
  <c r="E9"/>
  <c r="B9"/>
  <c r="G32" i="1"/>
  <c r="G30"/>
  <c r="G26"/>
  <c r="G28"/>
  <c r="G12"/>
  <c r="G10"/>
</calcChain>
</file>

<file path=xl/sharedStrings.xml><?xml version="1.0" encoding="utf-8"?>
<sst xmlns="http://schemas.openxmlformats.org/spreadsheetml/2006/main" count="35" uniqueCount="25">
  <si>
    <t>ENERGY SAVING CALCULATOR</t>
  </si>
  <si>
    <t>Type OF Light You Want To Replace</t>
  </si>
  <si>
    <t>CFL</t>
  </si>
  <si>
    <t>Select</t>
  </si>
  <si>
    <t>Wattage Of Light You want to Replace</t>
  </si>
  <si>
    <t>Type Of Light Source To Be Replaced</t>
  </si>
  <si>
    <t>Suggested LED Light Replacement</t>
  </si>
  <si>
    <t>Wattage Of Light Source</t>
  </si>
  <si>
    <t>Wattage Of Suggested LED Light</t>
  </si>
  <si>
    <t>Nearest Available LED Light</t>
  </si>
  <si>
    <t>Current Bulb KWH</t>
  </si>
  <si>
    <t>LED Bulb KWH</t>
  </si>
  <si>
    <t>No. of units you want to replace</t>
  </si>
  <si>
    <t>Annual Saving Over 10 hrs per day operation</t>
  </si>
  <si>
    <t>Units</t>
  </si>
  <si>
    <t>Annual Savings @6Rs. per Unit</t>
  </si>
  <si>
    <t>Rupees</t>
  </si>
  <si>
    <t>Difference(Normal Light - LED)</t>
  </si>
  <si>
    <t>Normal Lights Units</t>
  </si>
  <si>
    <t>T5 Tubelight (Standard Big Tubelight)</t>
  </si>
  <si>
    <t>LED Type</t>
  </si>
  <si>
    <t>Watts</t>
  </si>
  <si>
    <t>No. of Units</t>
  </si>
  <si>
    <t>T3 Tubelight (Standard Smalll Tubelight)</t>
  </si>
  <si>
    <t>Incandescent Bulb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</si>
</sst>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4"/>
      <name val="Arial"/>
    </font>
    <font>
      <sz val="11"/>
      <name val="Montserrat"/>
    </font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1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 lvl="0">
              <a:defRPr/>
            </a:pPr>
            <a:r>
              <a:rPr lang="en-IN"/>
              <a:t>Savings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3366CC"/>
            </a:solidFill>
          </c:spPr>
          <c:val>
            <c:numRef>
              <c:f>Sheet1!$G$28:$G$30</c:f>
              <c:numCache>
                <c:formatCode>General</c:formatCode>
                <c:ptCount val="3"/>
                <c:pt idx="0">
                  <c:v>2409</c:v>
                </c:pt>
                <c:pt idx="2">
                  <c:v>4818</c:v>
                </c:pt>
              </c:numCache>
            </c:numRef>
          </c:val>
        </c:ser>
        <c:axId val="84523264"/>
        <c:axId val="79504128"/>
      </c:barChart>
      <c:catAx>
        <c:axId val="84523264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rPr lang="en-IN"/>
                  <a:t>Horizontal axis title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79504128"/>
        <c:crosses val="autoZero"/>
        <c:lblAlgn val="ctr"/>
        <c:lblOffset val="100"/>
      </c:catAx>
      <c:valAx>
        <c:axId val="7950412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84523264"/>
        <c:crosses val="autoZero"/>
        <c:crossBetween val="between"/>
      </c:valAx>
    </c:plotArea>
    <c:legend>
      <c:legendPos val="r"/>
    </c:legend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2</xdr:row>
      <xdr:rowOff>133350</xdr:rowOff>
    </xdr:from>
    <xdr:to>
      <xdr:col>11</xdr:col>
      <xdr:colOff>504825</xdr:colOff>
      <xdr:row>20</xdr:row>
      <xdr:rowOff>66675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2"/>
  <sheetViews>
    <sheetView tabSelected="1" workbookViewId="0">
      <selection activeCell="I35" sqref="I35"/>
    </sheetView>
  </sheetViews>
  <sheetFormatPr defaultColWidth="14.42578125" defaultRowHeight="15.75" customHeight="1"/>
  <cols>
    <col min="7" max="7" width="18.28515625" customWidth="1"/>
  </cols>
  <sheetData>
    <row r="1" spans="1:26" ht="18">
      <c r="E1" s="1" t="s">
        <v>0</v>
      </c>
    </row>
    <row r="4" spans="1:26" ht="15.75" customHeight="1">
      <c r="C4" s="13" t="s">
        <v>1</v>
      </c>
      <c r="D4" s="14"/>
      <c r="E4" s="14"/>
      <c r="F4" s="14"/>
      <c r="G4" s="11" t="s">
        <v>23</v>
      </c>
      <c r="H4" s="2" t="s">
        <v>3</v>
      </c>
    </row>
    <row r="5" spans="1:26" ht="15.75" customHeight="1">
      <c r="G5" s="12"/>
    </row>
    <row r="6" spans="1:26" ht="15.75" customHeight="1">
      <c r="C6" s="13" t="s">
        <v>4</v>
      </c>
      <c r="D6" s="14"/>
      <c r="E6" s="14"/>
      <c r="F6" s="14"/>
      <c r="G6" s="11">
        <v>10</v>
      </c>
      <c r="H6" s="2" t="s">
        <v>3</v>
      </c>
    </row>
    <row r="7" spans="1:26" ht="15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>
      <c r="C10" s="13" t="s">
        <v>5</v>
      </c>
      <c r="D10" s="14"/>
      <c r="E10" s="14"/>
      <c r="F10" s="14"/>
      <c r="G10" s="6" t="str">
        <f>G4</f>
        <v>T3 Tubelight (Standard Smalll Tubelight)</v>
      </c>
    </row>
    <row r="11" spans="1:26" ht="15.75" customHeight="1">
      <c r="G11" s="6"/>
    </row>
    <row r="12" spans="1:26" ht="15.75" customHeight="1">
      <c r="C12" s="13" t="s">
        <v>6</v>
      </c>
      <c r="D12" s="14"/>
      <c r="E12" s="14"/>
      <c r="F12" s="14"/>
      <c r="G12" s="7" t="str">
        <f ca="1">IF(G4=Sheet2!A3,"LED BULB",IF(G4=Sheet2!A1,"LED T5 Tubelight", IF(G4=Sheet2!A2,"LED T3 Tubelight", IF(G4=Sheet2!A4,"LED Bulb"))))</f>
        <v>LED T3 Tubelight</v>
      </c>
    </row>
    <row r="13" spans="1:26" ht="15.75" customHeight="1">
      <c r="G13" s="6"/>
      <c r="J13" s="4"/>
    </row>
    <row r="14" spans="1:26" ht="15.75" customHeight="1">
      <c r="C14" s="4" t="s">
        <v>7</v>
      </c>
      <c r="G14" s="6">
        <f>G6</f>
        <v>10</v>
      </c>
    </row>
    <row r="15" spans="1:26" ht="15.75" customHeight="1">
      <c r="G15" s="6"/>
      <c r="J15" s="4"/>
      <c r="M15" s="4"/>
    </row>
    <row r="16" spans="1:26" ht="15.75" customHeight="1">
      <c r="C16" s="5" t="s">
        <v>8</v>
      </c>
      <c r="G16" s="7">
        <f ca="1">Sheet2!E2</f>
        <v>5</v>
      </c>
      <c r="J16" s="4"/>
    </row>
    <row r="17" spans="3:10" ht="15.75" customHeight="1">
      <c r="G17" s="6"/>
      <c r="J17" s="4"/>
    </row>
    <row r="18" spans="3:10" ht="15.75" customHeight="1">
      <c r="C18" s="5" t="s">
        <v>9</v>
      </c>
      <c r="G18" s="8" t="str">
        <f ca="1">IF(G16=Sheet2!B6,"3",IF(G16=Sheet2!B7,"5",IF(G16=Sheet2!B8,"7",IF(G16=Sheet2!B9,"10",IF(G16=Sheet2!B10,"15",IF(G16=Sheet2!B11,"22"))))))</f>
        <v>5</v>
      </c>
      <c r="J18" s="4"/>
    </row>
    <row r="19" spans="3:10" ht="15.75" customHeight="1">
      <c r="G19" s="6"/>
    </row>
    <row r="20" spans="3:10" ht="15.75" customHeight="1">
      <c r="C20" s="4" t="s">
        <v>10</v>
      </c>
      <c r="G20" s="9">
        <f ca="1">Sheet2!D13</f>
        <v>36.5</v>
      </c>
    </row>
    <row r="21" spans="3:10" ht="15.75" customHeight="1">
      <c r="G21" s="6"/>
    </row>
    <row r="22" spans="3:10" ht="15.75" customHeight="1">
      <c r="C22" s="5" t="s">
        <v>11</v>
      </c>
      <c r="G22" s="10">
        <f ca="1">Sheet2!D14</f>
        <v>18.25</v>
      </c>
    </row>
    <row r="24" spans="3:10" ht="15.75" customHeight="1">
      <c r="C24" s="4" t="s">
        <v>12</v>
      </c>
      <c r="G24" s="11">
        <v>22</v>
      </c>
      <c r="H24" s="2" t="s">
        <v>3</v>
      </c>
    </row>
    <row r="26" spans="3:10" ht="15.75" customHeight="1">
      <c r="C26" s="4" t="s">
        <v>13</v>
      </c>
      <c r="G26" s="3">
        <f ca="1">Sheet2!A16*G24</f>
        <v>401.5</v>
      </c>
      <c r="H26" s="4" t="s">
        <v>14</v>
      </c>
    </row>
    <row r="28" spans="3:10" ht="15.75" customHeight="1">
      <c r="C28" s="4" t="s">
        <v>15</v>
      </c>
      <c r="G28" s="5">
        <f>G26*6</f>
        <v>2409</v>
      </c>
      <c r="H28" s="4" t="s">
        <v>16</v>
      </c>
    </row>
    <row r="30" spans="3:10" ht="15.75" customHeight="1">
      <c r="C30" s="4" t="s">
        <v>17</v>
      </c>
      <c r="G30" s="4">
        <f>G32*6</f>
        <v>4818</v>
      </c>
    </row>
    <row r="31" spans="3:10" ht="15.75" customHeight="1">
      <c r="I31" s="4"/>
    </row>
    <row r="32" spans="3:10" ht="15.75" customHeight="1">
      <c r="C32" s="4" t="s">
        <v>18</v>
      </c>
      <c r="G32" s="3">
        <f>G20*G24</f>
        <v>803</v>
      </c>
      <c r="H32" s="4" t="s">
        <v>14</v>
      </c>
    </row>
  </sheetData>
  <sheetProtection password="F705" sheet="1"/>
  <mergeCells count="5">
    <mergeCell ref="C4:F4"/>
    <mergeCell ref="C6:F6"/>
    <mergeCell ref="C12:F12"/>
    <mergeCell ref="C10:F10"/>
    <mergeCell ref="A7:Z9"/>
  </mergeCells>
  <phoneticPr fontId="5" type="noConversion"/>
  <dataValidations count="2">
    <dataValidation type="list" allowBlank="1" sqref="G6">
      <formula1>Sheet2!$A$6:$A$11</formula1>
    </dataValidation>
    <dataValidation type="list" allowBlank="1" sqref="G4">
      <formula1>Sheet2!$A$1:$A$4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/>
  </sheetViews>
  <sheetFormatPr defaultColWidth="14.42578125" defaultRowHeight="15.75" customHeight="1"/>
  <cols>
    <col min="7" max="7" width="34.140625" customWidth="1"/>
  </cols>
  <sheetData>
    <row r="1" spans="1:9" ht="15.75" customHeight="1">
      <c r="A1" s="4" t="s">
        <v>19</v>
      </c>
      <c r="E1">
        <f ca="1">Sheet1!G14*50%</f>
        <v>5</v>
      </c>
      <c r="G1" s="5" t="s">
        <v>20</v>
      </c>
      <c r="H1" s="5" t="s">
        <v>21</v>
      </c>
      <c r="I1" s="5" t="s">
        <v>22</v>
      </c>
    </row>
    <row r="2" spans="1:9" ht="15.75" customHeight="1">
      <c r="A2" s="4" t="s">
        <v>23</v>
      </c>
      <c r="E2">
        <f ca="1">Sheet1!G14-E1</f>
        <v>5</v>
      </c>
      <c r="G2" s="4" t="s">
        <v>19</v>
      </c>
      <c r="H2" s="4">
        <v>5</v>
      </c>
    </row>
    <row r="3" spans="1:9" ht="15.75" customHeight="1">
      <c r="A3" s="4" t="s">
        <v>2</v>
      </c>
      <c r="G3" s="4" t="s">
        <v>23</v>
      </c>
      <c r="H3" s="4">
        <v>10</v>
      </c>
    </row>
    <row r="4" spans="1:9" ht="15.75" customHeight="1">
      <c r="A4" s="4" t="s">
        <v>24</v>
      </c>
      <c r="G4" s="4" t="s">
        <v>2</v>
      </c>
      <c r="H4" s="4">
        <v>15</v>
      </c>
    </row>
    <row r="5" spans="1:9" ht="15.75" customHeight="1">
      <c r="A5" s="4" t="s">
        <v>21</v>
      </c>
      <c r="G5" s="4" t="s">
        <v>24</v>
      </c>
      <c r="H5" s="4">
        <v>20</v>
      </c>
    </row>
    <row r="6" spans="1:9" ht="15.75" customHeight="1">
      <c r="A6" s="4">
        <v>5</v>
      </c>
      <c r="B6" s="4">
        <f t="shared" ref="B6:B11" si="0">A6-E6</f>
        <v>2.5</v>
      </c>
      <c r="C6" s="4">
        <v>3</v>
      </c>
      <c r="E6">
        <f t="shared" ref="E6:E11" si="1">A6*50%</f>
        <v>2.5</v>
      </c>
      <c r="G6" s="4" t="s">
        <v>21</v>
      </c>
      <c r="H6" s="4">
        <v>35</v>
      </c>
    </row>
    <row r="7" spans="1:9" ht="15.75" customHeight="1">
      <c r="A7" s="4">
        <v>10</v>
      </c>
      <c r="B7" s="4">
        <f t="shared" si="0"/>
        <v>5</v>
      </c>
      <c r="C7" s="4">
        <v>5</v>
      </c>
      <c r="E7">
        <f t="shared" si="1"/>
        <v>5</v>
      </c>
      <c r="H7" s="4">
        <v>40</v>
      </c>
    </row>
    <row r="8" spans="1:9" ht="15.75" customHeight="1">
      <c r="A8" s="4">
        <v>15</v>
      </c>
      <c r="B8" s="4">
        <f t="shared" si="0"/>
        <v>7.5</v>
      </c>
      <c r="C8" s="4">
        <v>7</v>
      </c>
      <c r="E8">
        <f t="shared" si="1"/>
        <v>7.5</v>
      </c>
    </row>
    <row r="9" spans="1:9" ht="15.75" customHeight="1">
      <c r="A9" s="4">
        <v>20</v>
      </c>
      <c r="B9" s="4">
        <f t="shared" si="0"/>
        <v>10</v>
      </c>
      <c r="C9" s="4">
        <v>10</v>
      </c>
      <c r="E9">
        <f t="shared" si="1"/>
        <v>10</v>
      </c>
    </row>
    <row r="10" spans="1:9" ht="15.75" customHeight="1">
      <c r="A10" s="4">
        <v>35</v>
      </c>
      <c r="B10" s="4">
        <f t="shared" si="0"/>
        <v>17.5</v>
      </c>
      <c r="C10" s="4">
        <v>15</v>
      </c>
      <c r="E10">
        <f t="shared" si="1"/>
        <v>17.5</v>
      </c>
    </row>
    <row r="11" spans="1:9" ht="15.75" customHeight="1">
      <c r="A11" s="4">
        <v>40</v>
      </c>
      <c r="B11" s="4">
        <f t="shared" si="0"/>
        <v>20</v>
      </c>
      <c r="C11" s="4">
        <v>22</v>
      </c>
      <c r="E11">
        <f t="shared" si="1"/>
        <v>20</v>
      </c>
    </row>
    <row r="13" spans="1:9" ht="15.75" customHeight="1">
      <c r="A13" s="4">
        <f ca="1">Sheet1!G14</f>
        <v>10</v>
      </c>
      <c r="B13" s="4">
        <f>A13/1000</f>
        <v>0.01</v>
      </c>
      <c r="C13">
        <f>B13*10</f>
        <v>0.1</v>
      </c>
      <c r="D13">
        <f>C13*365</f>
        <v>36.5</v>
      </c>
    </row>
    <row r="14" spans="1:9" ht="15.75" customHeight="1">
      <c r="A14" s="4" t="str">
        <f ca="1">Sheet1!G18</f>
        <v>5</v>
      </c>
      <c r="B14" s="4">
        <f>A14/1000</f>
        <v>5.0000000000000001E-3</v>
      </c>
      <c r="C14">
        <f>B14*10</f>
        <v>0.05</v>
      </c>
      <c r="D14">
        <f>C14*365</f>
        <v>18.25</v>
      </c>
    </row>
    <row r="16" spans="1:9" ht="15.75" customHeight="1">
      <c r="A16">
        <f ca="1">Sheet1!G20-Sheet1!G22</f>
        <v>18.25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Siddharth</cp:lastModifiedBy>
  <dcterms:created xsi:type="dcterms:W3CDTF">2017-02-10T17:19:25Z</dcterms:created>
  <dcterms:modified xsi:type="dcterms:W3CDTF">2017-02-10T17:27:40Z</dcterms:modified>
</cp:coreProperties>
</file>